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vworld-my.sharepoint.com/personal/jngigi_snv_org/Documents/Documents/00 - SEFFA Project/Call for Applications/2nd Call for Applications/"/>
    </mc:Choice>
  </mc:AlternateContent>
  <xr:revisionPtr revIDLastSave="0" documentId="8_{B54B4B8D-43A5-4318-AEDA-FAD9B91E5CDD}" xr6:coauthVersionLast="47" xr6:coauthVersionMax="47" xr10:uidLastSave="{00000000-0000-0000-0000-000000000000}"/>
  <bookViews>
    <workbookView xWindow="-110" yWindow="-110" windowWidth="19420" windowHeight="10420" xr2:uid="{B8BDA46B-9D56-408B-BB4F-60994CDC3F45}"/>
  </bookViews>
  <sheets>
    <sheet name="RBF Bid Compositio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7" l="1"/>
  <c r="C45" i="7"/>
  <c r="B45" i="7"/>
  <c r="C39" i="7"/>
  <c r="B39" i="7"/>
  <c r="C33" i="7"/>
  <c r="B33" i="7"/>
  <c r="C27" i="7"/>
  <c r="B27" i="7"/>
  <c r="C21" i="7"/>
  <c r="B21" i="7"/>
  <c r="F16" i="7"/>
  <c r="G16" i="7" s="1"/>
  <c r="H16" i="7" s="1"/>
  <c r="G15" i="7"/>
  <c r="H15" i="7" s="1"/>
  <c r="F15" i="7"/>
  <c r="F14" i="7"/>
  <c r="G14" i="7" s="1"/>
  <c r="H14" i="7" s="1"/>
  <c r="J13" i="7"/>
  <c r="F45" i="7" s="1"/>
  <c r="F13" i="7"/>
  <c r="G13" i="7" s="1"/>
  <c r="H13" i="7" s="1"/>
  <c r="E45" i="7" s="1"/>
  <c r="J12" i="7"/>
  <c r="F39" i="7" s="1"/>
  <c r="F12" i="7"/>
  <c r="G12" i="7" s="1"/>
  <c r="H12" i="7" s="1"/>
  <c r="E39" i="7" s="1"/>
  <c r="J11" i="7"/>
  <c r="F33" i="7" s="1"/>
  <c r="F11" i="7"/>
  <c r="G11" i="7" s="1"/>
  <c r="H11" i="7" s="1"/>
  <c r="E33" i="7" s="1"/>
  <c r="J10" i="7"/>
  <c r="F27" i="7" s="1"/>
  <c r="F10" i="7"/>
  <c r="G10" i="7" s="1"/>
  <c r="H10" i="7" s="1"/>
  <c r="E27" i="7" s="1"/>
  <c r="J9" i="7"/>
  <c r="F21" i="7" s="1"/>
  <c r="F9" i="7"/>
  <c r="G9" i="7" s="1"/>
  <c r="H9" i="7" s="1"/>
  <c r="E21" i="7" s="1"/>
  <c r="I31" i="7" l="1"/>
  <c r="J31" i="7" s="1"/>
  <c r="I29" i="7"/>
  <c r="J29" i="7" s="1"/>
  <c r="I27" i="7"/>
  <c r="J27" i="7" s="1"/>
  <c r="I32" i="7"/>
  <c r="J32" i="7" s="1"/>
  <c r="I30" i="7"/>
  <c r="J30" i="7" s="1"/>
  <c r="I28" i="7"/>
  <c r="J28" i="7" s="1"/>
  <c r="I44" i="7"/>
  <c r="J44" i="7" s="1"/>
  <c r="I42" i="7"/>
  <c r="J42" i="7" s="1"/>
  <c r="I40" i="7"/>
  <c r="J40" i="7" s="1"/>
  <c r="I43" i="7"/>
  <c r="J43" i="7" s="1"/>
  <c r="I41" i="7"/>
  <c r="J41" i="7" s="1"/>
  <c r="I39" i="7"/>
  <c r="J39" i="7" s="1"/>
  <c r="I25" i="7"/>
  <c r="J25" i="7" s="1"/>
  <c r="I23" i="7"/>
  <c r="J23" i="7" s="1"/>
  <c r="I21" i="7"/>
  <c r="J21" i="7" s="1"/>
  <c r="I26" i="7"/>
  <c r="J26" i="7" s="1"/>
  <c r="I24" i="7"/>
  <c r="J24" i="7" s="1"/>
  <c r="I22" i="7"/>
  <c r="J22" i="7" s="1"/>
  <c r="I33" i="7"/>
  <c r="J33" i="7" s="1"/>
  <c r="I38" i="7"/>
  <c r="J38" i="7" s="1"/>
  <c r="I36" i="7"/>
  <c r="J36" i="7" s="1"/>
  <c r="I34" i="7"/>
  <c r="J34" i="7" s="1"/>
  <c r="I37" i="7"/>
  <c r="J37" i="7" s="1"/>
  <c r="I35" i="7"/>
  <c r="J35" i="7" s="1"/>
  <c r="I49" i="7"/>
  <c r="J49" i="7" s="1"/>
  <c r="I47" i="7"/>
  <c r="J47" i="7" s="1"/>
  <c r="I45" i="7"/>
  <c r="J45" i="7" s="1"/>
  <c r="I50" i="7"/>
  <c r="J50" i="7" s="1"/>
  <c r="I48" i="7"/>
  <c r="J48" i="7" s="1"/>
  <c r="I46" i="7"/>
  <c r="J46" i="7" s="1"/>
  <c r="K39" i="7" l="1"/>
  <c r="K45" i="7"/>
  <c r="K27" i="7"/>
  <c r="K33" i="7"/>
  <c r="K21" i="7"/>
  <c r="K51" i="7" l="1"/>
</calcChain>
</file>

<file path=xl/sharedStrings.xml><?xml version="1.0" encoding="utf-8"?>
<sst xmlns="http://schemas.openxmlformats.org/spreadsheetml/2006/main" count="60" uniqueCount="35">
  <si>
    <t>No.</t>
  </si>
  <si>
    <t>Product Name</t>
  </si>
  <si>
    <t>Power Capacity (W)</t>
  </si>
  <si>
    <t>MTF Tier</t>
  </si>
  <si>
    <t>1. Details of the proposed product/s</t>
  </si>
  <si>
    <t>RBF Bid Composition</t>
  </si>
  <si>
    <t>Counties</t>
  </si>
  <si>
    <t>Target (Units)</t>
  </si>
  <si>
    <t>Warranty (Yrs)</t>
  </si>
  <si>
    <t>Duration 
(Hours per Day)</t>
  </si>
  <si>
    <t>Daily Watt Hours 
(Wh / day)</t>
  </si>
  <si>
    <t>#</t>
  </si>
  <si>
    <r>
      <rPr>
        <sz val="10"/>
        <rFont val="Verdana"/>
        <family val="2"/>
      </rPr>
      <t>Complete the</t>
    </r>
    <r>
      <rPr>
        <sz val="10"/>
        <color rgb="FFFF0000"/>
        <rFont val="Verdana"/>
        <family val="2"/>
      </rPr>
      <t xml:space="preserve"> YELLOW CELLS. </t>
    </r>
  </si>
  <si>
    <r>
      <t xml:space="preserve">The tool will then </t>
    </r>
    <r>
      <rPr>
        <sz val="10"/>
        <color rgb="FFFF0000"/>
        <rFont val="Verdana"/>
        <family val="2"/>
      </rPr>
      <t>automatically</t>
    </r>
    <r>
      <rPr>
        <sz val="10"/>
        <rFont val="Verdana"/>
        <family val="2"/>
      </rPr>
      <t xml:space="preserve"> assist to determine the </t>
    </r>
    <r>
      <rPr>
        <sz val="10"/>
        <color rgb="FFFF0000"/>
        <rFont val="Verdana"/>
        <family val="2"/>
      </rPr>
      <t>products's eligibility</t>
    </r>
    <r>
      <rPr>
        <sz val="10"/>
        <rFont val="Verdana"/>
        <family val="2"/>
      </rPr>
      <t xml:space="preserve"> and the respective </t>
    </r>
    <r>
      <rPr>
        <sz val="10"/>
        <color rgb="FFFF0000"/>
        <rFont val="Verdana"/>
        <family val="2"/>
      </rPr>
      <t>incentive bonus rates.</t>
    </r>
  </si>
  <si>
    <t>ESP Bonus</t>
  </si>
  <si>
    <t>QA Bonus</t>
  </si>
  <si>
    <t>3. Product Tier &amp; ESP Bonus</t>
  </si>
  <si>
    <t>3. Quality Assurance Bonus Rates</t>
  </si>
  <si>
    <t>D. Sales target (units) per county</t>
  </si>
  <si>
    <t>D. Total Incentive
 (Per Unit)</t>
  </si>
  <si>
    <t>Machakos</t>
  </si>
  <si>
    <t>Makueni</t>
  </si>
  <si>
    <t>Kajiado</t>
  </si>
  <si>
    <t>Muranga</t>
  </si>
  <si>
    <t>Kirinyaga</t>
  </si>
  <si>
    <t xml:space="preserve">Meru </t>
  </si>
  <si>
    <t>Total Rate (E+F+G)</t>
  </si>
  <si>
    <t>E. Total  Incentive Bid</t>
  </si>
  <si>
    <t>EURO</t>
  </si>
  <si>
    <t>C. QA Bonus Per Unit 
 (EURO)</t>
  </si>
  <si>
    <t>B. ESP Bonus Per Unit
(EURO)</t>
  </si>
  <si>
    <t>A. Base Level Incentive (BLI EURO per unit)</t>
  </si>
  <si>
    <t>Total RBF Bid (I*J)</t>
  </si>
  <si>
    <t>TOTAL RBF BID</t>
  </si>
  <si>
    <t>Applicant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</si>
</sst>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.0"/>
    <numFmt numFmtId="166" formatCode="0.0"/>
    <numFmt numFmtId="167" formatCode="[$€-413]\ #,##0.00"/>
    <numFmt numFmtId="168" formatCode="0.0%"/>
    <numFmt numFmtId="169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0"/>
      <color rgb="FFFFFFFF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i/>
      <sz val="10"/>
      <name val="Verdana"/>
      <family val="2"/>
    </font>
    <font>
      <b/>
      <sz val="9"/>
      <color rgb="FFFFFFFF"/>
      <name val="Verdana"/>
      <family val="2"/>
    </font>
    <font>
      <sz val="10"/>
      <color theme="4" tint="-0.499984740745262"/>
      <name val="Verdana"/>
      <family val="2"/>
    </font>
    <font>
      <i/>
      <sz val="10"/>
      <color theme="7" tint="-0.499984740745262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theme="1"/>
      </left>
      <right style="medium">
        <color theme="1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rgb="FF0070C0"/>
      </bottom>
      <diagonal/>
    </border>
    <border>
      <left style="thin">
        <color rgb="FF0070C0"/>
      </left>
      <right style="medium">
        <color theme="1"/>
      </right>
      <top style="thin">
        <color indexed="64"/>
      </top>
      <bottom style="thin">
        <color rgb="FF333399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0070C0"/>
      </left>
      <right style="medium">
        <color theme="1"/>
      </right>
      <top style="thin">
        <color rgb="FF0070C0"/>
      </top>
      <bottom style="thin">
        <color rgb="FF0070C0"/>
      </bottom>
      <diagonal/>
    </border>
    <border>
      <left style="medium">
        <color theme="0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rgb="FF0070C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thin">
        <color rgb="FF333399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theme="1"/>
      </left>
      <right style="medium">
        <color theme="4" tint="0.79998168889431442"/>
      </right>
      <top style="medium">
        <color theme="1"/>
      </top>
      <bottom style="thin">
        <color rgb="FF0070C0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1"/>
      </top>
      <bottom style="thin">
        <color rgb="FF0070C0"/>
      </bottom>
      <diagonal/>
    </border>
    <border>
      <left style="medium">
        <color theme="4" tint="0.79998168889431442"/>
      </left>
      <right style="medium">
        <color theme="1"/>
      </right>
      <top style="medium">
        <color theme="1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4" tint="0.79998168889431442"/>
      </right>
      <top style="medium">
        <color theme="0"/>
      </top>
      <bottom style="thin">
        <color indexed="6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3">
    <xf numFmtId="0" fontId="0" fillId="0" borderId="0" xfId="0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 applyProtection="1">
      <alignment horizontal="left" vertical="center" wrapText="1" indent="1"/>
      <protection locked="0"/>
    </xf>
    <xf numFmtId="3" fontId="6" fillId="7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8" fillId="9" borderId="19" xfId="0" applyFont="1" applyFill="1" applyBorder="1" applyAlignment="1" applyProtection="1">
      <alignment horizontal="center" vertical="center" wrapText="1"/>
    </xf>
    <xf numFmtId="0" fontId="8" fillId="9" borderId="30" xfId="0" applyFont="1" applyFill="1" applyBorder="1" applyAlignment="1" applyProtection="1">
      <alignment horizontal="left" vertical="center" wrapText="1"/>
    </xf>
    <xf numFmtId="1" fontId="8" fillId="9" borderId="31" xfId="0" applyNumberFormat="1" applyFont="1" applyFill="1" applyBorder="1" applyAlignment="1" applyProtection="1">
      <alignment horizontal="center" vertical="center" wrapText="1"/>
    </xf>
    <xf numFmtId="165" fontId="10" fillId="9" borderId="32" xfId="0" applyNumberFormat="1" applyFont="1" applyFill="1" applyBorder="1" applyAlignment="1" applyProtection="1">
      <alignment horizontal="center" vertical="center" wrapText="1"/>
    </xf>
    <xf numFmtId="165" fontId="10" fillId="9" borderId="27" xfId="0" applyNumberFormat="1" applyFont="1" applyFill="1" applyBorder="1" applyAlignment="1" applyProtection="1">
      <alignment horizontal="center" vertical="center" wrapText="1"/>
    </xf>
    <xf numFmtId="0" fontId="10" fillId="9" borderId="28" xfId="0" applyFont="1" applyFill="1" applyBorder="1" applyAlignment="1" applyProtection="1">
      <alignment horizontal="center" vertical="center"/>
    </xf>
    <xf numFmtId="1" fontId="8" fillId="9" borderId="19" xfId="0" applyNumberFormat="1" applyFont="1" applyFill="1" applyBorder="1" applyAlignment="1" applyProtection="1">
      <alignment horizontal="center" vertical="center" wrapText="1"/>
    </xf>
    <xf numFmtId="0" fontId="10" fillId="9" borderId="6" xfId="0" applyFont="1" applyFill="1" applyBorder="1" applyAlignment="1" applyProtection="1">
      <alignment horizontal="center" vertical="center"/>
    </xf>
    <xf numFmtId="0" fontId="8" fillId="11" borderId="16" xfId="0" applyFont="1" applyFill="1" applyBorder="1" applyAlignment="1" applyProtection="1">
      <alignment horizontal="center" vertical="center" wrapText="1"/>
    </xf>
    <xf numFmtId="3" fontId="6" fillId="10" borderId="24" xfId="0" applyNumberFormat="1" applyFont="1" applyFill="1" applyBorder="1" applyAlignment="1" applyProtection="1">
      <alignment horizontal="center" vertical="center"/>
    </xf>
    <xf numFmtId="166" fontId="6" fillId="10" borderId="15" xfId="0" applyNumberFormat="1" applyFont="1" applyFill="1" applyBorder="1" applyAlignment="1" applyProtection="1">
      <alignment horizontal="center" vertical="center"/>
    </xf>
    <xf numFmtId="168" fontId="6" fillId="10" borderId="20" xfId="0" applyNumberFormat="1" applyFont="1" applyFill="1" applyBorder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9" fontId="6" fillId="10" borderId="20" xfId="2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165" fontId="6" fillId="2" borderId="0" xfId="0" applyNumberFormat="1" applyFont="1" applyFill="1" applyAlignment="1" applyProtection="1">
      <alignment vertical="center"/>
    </xf>
    <xf numFmtId="166" fontId="6" fillId="2" borderId="0" xfId="0" applyNumberFormat="1" applyFont="1" applyFill="1" applyAlignment="1" applyProtection="1">
      <alignment vertical="center"/>
    </xf>
    <xf numFmtId="165" fontId="6" fillId="5" borderId="0" xfId="0" applyNumberFormat="1" applyFont="1" applyFill="1" applyAlignment="1" applyProtection="1">
      <alignment vertical="center"/>
    </xf>
    <xf numFmtId="166" fontId="3" fillId="4" borderId="7" xfId="0" applyNumberFormat="1" applyFont="1" applyFill="1" applyBorder="1" applyAlignment="1" applyProtection="1">
      <alignment horizontal="center" vertical="center"/>
    </xf>
    <xf numFmtId="168" fontId="2" fillId="3" borderId="6" xfId="0" applyNumberFormat="1" applyFont="1" applyFill="1" applyBorder="1" applyAlignment="1" applyProtection="1">
      <alignment horizontal="center" vertical="center"/>
    </xf>
    <xf numFmtId="168" fontId="2" fillId="3" borderId="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5" fontId="6" fillId="2" borderId="9" xfId="0" applyNumberFormat="1" applyFont="1" applyFill="1" applyBorder="1" applyAlignment="1" applyProtection="1">
      <alignment vertical="center"/>
    </xf>
    <xf numFmtId="166" fontId="6" fillId="2" borderId="9" xfId="0" applyNumberFormat="1" applyFont="1" applyFill="1" applyBorder="1" applyAlignment="1" applyProtection="1">
      <alignment vertical="center"/>
    </xf>
    <xf numFmtId="165" fontId="6" fillId="5" borderId="9" xfId="0" applyNumberFormat="1" applyFont="1" applyFill="1" applyBorder="1" applyAlignment="1" applyProtection="1">
      <alignment vertical="center"/>
    </xf>
    <xf numFmtId="166" fontId="3" fillId="4" borderId="10" xfId="0" applyNumberFormat="1" applyFont="1" applyFill="1" applyBorder="1" applyAlignment="1" applyProtection="1">
      <alignment horizontal="center" vertical="center"/>
    </xf>
    <xf numFmtId="168" fontId="2" fillId="3" borderId="11" xfId="0" applyNumberFormat="1" applyFont="1" applyFill="1" applyBorder="1" applyAlignment="1" applyProtection="1">
      <alignment horizontal="center" vertical="center"/>
    </xf>
    <xf numFmtId="3" fontId="11" fillId="8" borderId="37" xfId="0" applyNumberFormat="1" applyFont="1" applyFill="1" applyBorder="1" applyAlignment="1" applyProtection="1">
      <alignment horizontal="center" vertical="center" wrapText="1"/>
    </xf>
    <xf numFmtId="165" fontId="11" fillId="8" borderId="37" xfId="0" applyNumberFormat="1" applyFont="1" applyFill="1" applyBorder="1" applyAlignment="1" applyProtection="1">
      <alignment horizontal="center" vertical="center" wrapText="1"/>
    </xf>
    <xf numFmtId="2" fontId="11" fillId="8" borderId="37" xfId="0" applyNumberFormat="1" applyFont="1" applyFill="1" applyBorder="1" applyAlignment="1" applyProtection="1">
      <alignment vertical="center"/>
    </xf>
    <xf numFmtId="2" fontId="11" fillId="8" borderId="37" xfId="0" applyNumberFormat="1" applyFont="1" applyFill="1" applyBorder="1" applyAlignment="1" applyProtection="1">
      <alignment vertical="center" wrapText="1"/>
    </xf>
    <xf numFmtId="0" fontId="14" fillId="8" borderId="37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6" fillId="9" borderId="38" xfId="0" applyFont="1" applyFill="1" applyBorder="1" applyAlignment="1" applyProtection="1">
      <alignment horizontal="center" vertical="center" wrapText="1"/>
    </xf>
    <xf numFmtId="0" fontId="6" fillId="9" borderId="39" xfId="0" applyFont="1" applyFill="1" applyBorder="1" applyAlignment="1" applyProtection="1">
      <alignment horizontal="left" vertical="center" wrapText="1" indent="1"/>
    </xf>
    <xf numFmtId="165" fontId="6" fillId="9" borderId="39" xfId="0" applyNumberFormat="1" applyFont="1" applyFill="1" applyBorder="1" applyAlignment="1" applyProtection="1">
      <alignment horizontal="center" vertical="center" wrapText="1"/>
    </xf>
    <xf numFmtId="165" fontId="7" fillId="9" borderId="39" xfId="0" applyNumberFormat="1" applyFont="1" applyFill="1" applyBorder="1" applyAlignment="1" applyProtection="1">
      <alignment horizontal="center" vertical="center"/>
    </xf>
    <xf numFmtId="165" fontId="7" fillId="9" borderId="39" xfId="0" applyNumberFormat="1" applyFont="1" applyFill="1" applyBorder="1" applyAlignment="1" applyProtection="1">
      <alignment horizontal="center" vertical="center" wrapText="1"/>
    </xf>
    <xf numFmtId="1" fontId="6" fillId="9" borderId="39" xfId="0" applyNumberFormat="1" applyFont="1" applyFill="1" applyBorder="1" applyAlignment="1" applyProtection="1">
      <alignment horizontal="center" vertical="center" wrapText="1"/>
    </xf>
    <xf numFmtId="2" fontId="6" fillId="9" borderId="39" xfId="0" applyNumberFormat="1" applyFont="1" applyFill="1" applyBorder="1" applyAlignment="1" applyProtection="1">
      <alignment horizontal="left" vertical="center" wrapText="1"/>
    </xf>
    <xf numFmtId="1" fontId="7" fillId="9" borderId="39" xfId="0" applyNumberFormat="1" applyFont="1" applyFill="1" applyBorder="1" applyAlignment="1" applyProtection="1">
      <alignment horizontal="center" vertical="center" wrapText="1"/>
    </xf>
    <xf numFmtId="0" fontId="7" fillId="9" borderId="39" xfId="0" applyFont="1" applyFill="1" applyBorder="1" applyAlignment="1" applyProtection="1">
      <alignment horizontal="center" vertical="center"/>
    </xf>
    <xf numFmtId="2" fontId="6" fillId="10" borderId="13" xfId="0" applyNumberFormat="1" applyFont="1" applyFill="1" applyBorder="1" applyAlignment="1" applyProtection="1">
      <alignment horizontal="right" vertical="center" wrapText="1"/>
    </xf>
    <xf numFmtId="167" fontId="12" fillId="6" borderId="13" xfId="0" applyNumberFormat="1" applyFont="1" applyFill="1" applyBorder="1" applyAlignment="1" applyProtection="1">
      <alignment horizontal="center" vertical="center"/>
    </xf>
    <xf numFmtId="167" fontId="12" fillId="6" borderId="13" xfId="0" applyNumberFormat="1" applyFont="1" applyFill="1" applyBorder="1" applyAlignment="1" applyProtection="1">
      <alignment horizontal="right" vertical="center"/>
    </xf>
    <xf numFmtId="2" fontId="6" fillId="10" borderId="35" xfId="0" applyNumberFormat="1" applyFont="1" applyFill="1" applyBorder="1" applyAlignment="1" applyProtection="1">
      <alignment horizontal="right" vertical="center" wrapText="1"/>
    </xf>
    <xf numFmtId="167" fontId="12" fillId="6" borderId="35" xfId="0" applyNumberFormat="1" applyFont="1" applyFill="1" applyBorder="1" applyAlignment="1" applyProtection="1">
      <alignment horizontal="center" vertical="center"/>
    </xf>
    <xf numFmtId="167" fontId="12" fillId="6" borderId="40" xfId="0" applyNumberFormat="1" applyFont="1" applyFill="1" applyBorder="1" applyAlignment="1" applyProtection="1">
      <alignment horizontal="right" vertical="center"/>
    </xf>
    <xf numFmtId="2" fontId="6" fillId="10" borderId="44" xfId="0" applyNumberFormat="1" applyFont="1" applyFill="1" applyBorder="1" applyAlignment="1" applyProtection="1">
      <alignment horizontal="right" vertical="center" wrapText="1"/>
    </xf>
    <xf numFmtId="167" fontId="12" fillId="6" borderId="44" xfId="0" applyNumberFormat="1" applyFont="1" applyFill="1" applyBorder="1" applyAlignment="1" applyProtection="1">
      <alignment horizontal="center" vertical="center"/>
    </xf>
    <xf numFmtId="167" fontId="12" fillId="6" borderId="34" xfId="0" applyNumberFormat="1" applyFont="1" applyFill="1" applyBorder="1" applyAlignment="1" applyProtection="1">
      <alignment horizontal="right" vertical="center"/>
    </xf>
    <xf numFmtId="2" fontId="6" fillId="10" borderId="40" xfId="0" applyNumberFormat="1" applyFont="1" applyFill="1" applyBorder="1" applyAlignment="1" applyProtection="1">
      <alignment horizontal="right" vertical="center" wrapText="1"/>
    </xf>
    <xf numFmtId="167" fontId="12" fillId="6" borderId="40" xfId="0" applyNumberFormat="1" applyFont="1" applyFill="1" applyBorder="1" applyAlignment="1" applyProtection="1">
      <alignment horizontal="center" vertical="center"/>
    </xf>
    <xf numFmtId="167" fontId="12" fillId="6" borderId="35" xfId="0" applyNumberFormat="1" applyFont="1" applyFill="1" applyBorder="1" applyAlignment="1" applyProtection="1">
      <alignment horizontal="right" vertical="center"/>
    </xf>
    <xf numFmtId="2" fontId="6" fillId="10" borderId="34" xfId="0" applyNumberFormat="1" applyFont="1" applyFill="1" applyBorder="1" applyAlignment="1" applyProtection="1">
      <alignment horizontal="right" vertical="center" wrapText="1"/>
    </xf>
    <xf numFmtId="167" fontId="12" fillId="6" borderId="34" xfId="0" applyNumberFormat="1" applyFont="1" applyFill="1" applyBorder="1" applyAlignment="1" applyProtection="1">
      <alignment horizontal="center" vertical="center"/>
    </xf>
    <xf numFmtId="167" fontId="12" fillId="6" borderId="44" xfId="0" applyNumberFormat="1" applyFont="1" applyFill="1" applyBorder="1" applyAlignment="1" applyProtection="1">
      <alignment horizontal="right" vertical="center"/>
    </xf>
    <xf numFmtId="0" fontId="2" fillId="12" borderId="1" xfId="0" applyFont="1" applyFill="1" applyBorder="1" applyAlignment="1" applyProtection="1">
      <alignment vertical="center"/>
    </xf>
    <xf numFmtId="0" fontId="2" fillId="12" borderId="2" xfId="0" applyFont="1" applyFill="1" applyBorder="1" applyAlignment="1" applyProtection="1">
      <alignment vertical="center"/>
    </xf>
    <xf numFmtId="3" fontId="2" fillId="12" borderId="2" xfId="0" applyNumberFormat="1" applyFont="1" applyFill="1" applyBorder="1" applyAlignment="1" applyProtection="1">
      <alignment vertical="center"/>
    </xf>
    <xf numFmtId="0" fontId="2" fillId="12" borderId="2" xfId="0" applyFont="1" applyFill="1" applyBorder="1" applyAlignment="1" applyProtection="1">
      <alignment horizontal="center" vertical="center"/>
    </xf>
    <xf numFmtId="167" fontId="2" fillId="1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7" borderId="13" xfId="0" applyFont="1" applyFill="1" applyBorder="1" applyAlignment="1" applyProtection="1">
      <alignment vertical="center"/>
      <protection locked="0"/>
    </xf>
    <xf numFmtId="0" fontId="1" fillId="7" borderId="35" xfId="0" applyFont="1" applyFill="1" applyBorder="1" applyAlignment="1" applyProtection="1">
      <alignment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0" fontId="1" fillId="7" borderId="40" xfId="0" applyFont="1" applyFill="1" applyBorder="1" applyAlignment="1" applyProtection="1">
      <alignment vertical="center"/>
      <protection locked="0"/>
    </xf>
    <xf numFmtId="0" fontId="1" fillId="7" borderId="34" xfId="0" applyFont="1" applyFill="1" applyBorder="1" applyAlignment="1" applyProtection="1">
      <alignment vertical="center"/>
      <protection locked="0"/>
    </xf>
    <xf numFmtId="169" fontId="2" fillId="12" borderId="2" xfId="1" applyNumberFormat="1" applyFont="1" applyFill="1" applyBorder="1" applyAlignment="1" applyProtection="1">
      <alignment horizontal="right" vertical="center"/>
    </xf>
    <xf numFmtId="0" fontId="5" fillId="13" borderId="0" xfId="0" applyFont="1" applyFill="1" applyAlignment="1" applyProtection="1">
      <alignment vertical="center"/>
    </xf>
    <xf numFmtId="0" fontId="1" fillId="13" borderId="0" xfId="0" applyFont="1" applyFill="1" applyAlignment="1" applyProtection="1">
      <alignment vertical="center"/>
    </xf>
    <xf numFmtId="3" fontId="1" fillId="13" borderId="0" xfId="0" applyNumberFormat="1" applyFont="1" applyFill="1" applyAlignment="1" applyProtection="1">
      <alignment vertical="center"/>
    </xf>
    <xf numFmtId="0" fontId="6" fillId="13" borderId="0" xfId="0" applyFont="1" applyFill="1" applyAlignment="1" applyProtection="1">
      <alignment vertical="center"/>
    </xf>
    <xf numFmtId="167" fontId="8" fillId="6" borderId="35" xfId="0" applyNumberFormat="1" applyFont="1" applyFill="1" applyBorder="1" applyAlignment="1" applyProtection="1">
      <alignment horizontal="center" vertical="center"/>
    </xf>
    <xf numFmtId="167" fontId="8" fillId="6" borderId="33" xfId="0" applyNumberFormat="1" applyFont="1" applyFill="1" applyBorder="1" applyAlignment="1" applyProtection="1">
      <alignment horizontal="center" vertical="center"/>
    </xf>
    <xf numFmtId="167" fontId="8" fillId="6" borderId="36" xfId="0" applyNumberFormat="1" applyFont="1" applyFill="1" applyBorder="1" applyAlignment="1" applyProtection="1">
      <alignment horizontal="center" vertical="center"/>
    </xf>
    <xf numFmtId="0" fontId="8" fillId="11" borderId="4" xfId="0" applyFont="1" applyFill="1" applyBorder="1" applyAlignment="1" applyProtection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 wrapText="1"/>
    </xf>
    <xf numFmtId="0" fontId="8" fillId="11" borderId="8" xfId="0" applyFont="1" applyFill="1" applyBorder="1" applyAlignment="1" applyProtection="1">
      <alignment horizontal="center" vertical="center" wrapText="1"/>
    </xf>
    <xf numFmtId="0" fontId="6" fillId="10" borderId="43" xfId="0" applyFont="1" applyFill="1" applyBorder="1" applyAlignment="1" applyProtection="1">
      <alignment horizontal="left" vertical="center" wrapText="1" indent="1"/>
    </xf>
    <xf numFmtId="0" fontId="6" fillId="10" borderId="33" xfId="0" applyFont="1" applyFill="1" applyBorder="1" applyAlignment="1" applyProtection="1">
      <alignment horizontal="left" vertical="center" wrapText="1" indent="1"/>
    </xf>
    <xf numFmtId="0" fontId="6" fillId="10" borderId="36" xfId="0" applyFont="1" applyFill="1" applyBorder="1" applyAlignment="1" applyProtection="1">
      <alignment horizontal="left" vertical="center" wrapText="1" indent="1"/>
    </xf>
    <xf numFmtId="167" fontId="13" fillId="7" borderId="43" xfId="0" applyNumberFormat="1" applyFont="1" applyFill="1" applyBorder="1" applyAlignment="1" applyProtection="1">
      <alignment horizontal="center" vertical="center"/>
      <protection locked="0"/>
    </xf>
    <xf numFmtId="167" fontId="13" fillId="7" borderId="33" xfId="0" applyNumberFormat="1" applyFont="1" applyFill="1" applyBorder="1" applyAlignment="1" applyProtection="1">
      <alignment horizontal="center" vertical="center"/>
      <protection locked="0"/>
    </xf>
    <xf numFmtId="167" fontId="13" fillId="7" borderId="36" xfId="0" applyNumberFormat="1" applyFont="1" applyFill="1" applyBorder="1" applyAlignment="1" applyProtection="1">
      <alignment horizontal="center" vertical="center"/>
      <protection locked="0"/>
    </xf>
    <xf numFmtId="167" fontId="12" fillId="10" borderId="43" xfId="0" applyNumberFormat="1" applyFont="1" applyFill="1" applyBorder="1" applyAlignment="1" applyProtection="1">
      <alignment horizontal="center" vertical="center"/>
    </xf>
    <xf numFmtId="167" fontId="12" fillId="10" borderId="33" xfId="0" applyNumberFormat="1" applyFont="1" applyFill="1" applyBorder="1" applyAlignment="1" applyProtection="1">
      <alignment horizontal="center" vertical="center"/>
    </xf>
    <xf numFmtId="167" fontId="12" fillId="10" borderId="36" xfId="0" applyNumberFormat="1" applyFont="1" applyFill="1" applyBorder="1" applyAlignment="1" applyProtection="1">
      <alignment horizontal="center" vertical="center"/>
    </xf>
    <xf numFmtId="165" fontId="2" fillId="8" borderId="18" xfId="0" applyNumberFormat="1" applyFont="1" applyFill="1" applyBorder="1" applyAlignment="1" applyProtection="1">
      <alignment horizontal="left" vertical="center"/>
    </xf>
    <xf numFmtId="0" fontId="1" fillId="7" borderId="18" xfId="0" applyFont="1" applyFill="1" applyBorder="1" applyAlignment="1" applyProtection="1">
      <alignment horizontal="center" vertical="center"/>
      <protection locked="0"/>
    </xf>
    <xf numFmtId="17" fontId="4" fillId="8" borderId="21" xfId="0" applyNumberFormat="1" applyFont="1" applyFill="1" applyBorder="1" applyAlignment="1" applyProtection="1">
      <alignment horizontal="center" vertical="center" wrapText="1"/>
    </xf>
    <xf numFmtId="17" fontId="4" fillId="8" borderId="22" xfId="0" applyNumberFormat="1" applyFont="1" applyFill="1" applyBorder="1" applyAlignment="1" applyProtection="1">
      <alignment horizontal="center" vertical="center" wrapText="1"/>
    </xf>
    <xf numFmtId="165" fontId="2" fillId="8" borderId="25" xfId="0" applyNumberFormat="1" applyFont="1" applyFill="1" applyBorder="1" applyAlignment="1" applyProtection="1">
      <alignment horizontal="center" vertical="center"/>
    </xf>
    <xf numFmtId="165" fontId="2" fillId="8" borderId="26" xfId="0" applyNumberFormat="1" applyFont="1" applyFill="1" applyBorder="1" applyAlignment="1" applyProtection="1">
      <alignment horizontal="center" vertical="center"/>
    </xf>
    <xf numFmtId="165" fontId="2" fillId="8" borderId="23" xfId="0" applyNumberFormat="1" applyFont="1" applyFill="1" applyBorder="1" applyAlignment="1" applyProtection="1">
      <alignment horizontal="center" vertical="center"/>
    </xf>
    <xf numFmtId="17" fontId="11" fillId="8" borderId="41" xfId="0" applyNumberFormat="1" applyFont="1" applyFill="1" applyBorder="1" applyAlignment="1" applyProtection="1">
      <alignment horizontal="left" vertical="center" wrapText="1"/>
    </xf>
    <xf numFmtId="17" fontId="11" fillId="8" borderId="42" xfId="0" applyNumberFormat="1" applyFont="1" applyFill="1" applyBorder="1" applyAlignment="1" applyProtection="1">
      <alignment horizontal="left" vertical="center" wrapText="1"/>
    </xf>
    <xf numFmtId="165" fontId="11" fillId="8" borderId="37" xfId="0" applyNumberFormat="1" applyFont="1" applyFill="1" applyBorder="1" applyAlignment="1" applyProtection="1">
      <alignment horizontal="center" vertical="center" wrapText="1"/>
    </xf>
    <xf numFmtId="0" fontId="8" fillId="11" borderId="12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left" vertical="center" wrapText="1" indent="1"/>
    </xf>
    <xf numFmtId="167" fontId="13" fillId="7" borderId="35" xfId="0" applyNumberFormat="1" applyFont="1" applyFill="1" applyBorder="1" applyAlignment="1" applyProtection="1">
      <alignment horizontal="center" vertical="center"/>
      <protection locked="0"/>
    </xf>
    <xf numFmtId="167" fontId="12" fillId="10" borderId="35" xfId="0" applyNumberFormat="1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333399"/>
      <color rgb="FF00FFFF"/>
      <color rgb="FF00FF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BFCE-5251-4E56-BF8F-4DB31E37236C}">
  <dimension ref="B1:K51"/>
  <sheetViews>
    <sheetView tabSelected="1" workbookViewId="0">
      <selection activeCell="F18" sqref="F18"/>
    </sheetView>
  </sheetViews>
  <sheetFormatPr defaultColWidth="9.1796875" defaultRowHeight="13.5" x14ac:dyDescent="0.35"/>
  <cols>
    <col min="1" max="1" width="3.54296875" style="5" customWidth="1"/>
    <col min="2" max="2" width="4" style="5" customWidth="1"/>
    <col min="3" max="3" width="42.453125" style="5" customWidth="1"/>
    <col min="4" max="4" width="24.26953125" style="5" bestFit="1" customWidth="1"/>
    <col min="5" max="5" width="25.54296875" style="5" customWidth="1"/>
    <col min="6" max="6" width="23.7265625" style="6" bestFit="1" customWidth="1"/>
    <col min="7" max="7" width="22" style="7" customWidth="1"/>
    <col min="8" max="8" width="18.54296875" style="7" customWidth="1"/>
    <col min="9" max="9" width="21.7265625" style="5" customWidth="1"/>
    <col min="10" max="10" width="23.26953125" style="5" customWidth="1"/>
    <col min="11" max="11" width="23.1796875" style="5" customWidth="1"/>
    <col min="12" max="12" width="12" style="5" customWidth="1"/>
    <col min="13" max="16384" width="9.1796875" style="5"/>
  </cols>
  <sheetData>
    <row r="1" spans="2:10" ht="2.25" customHeight="1" x14ac:dyDescent="0.35"/>
    <row r="2" spans="2:10" x14ac:dyDescent="0.35">
      <c r="B2" s="80" t="s">
        <v>12</v>
      </c>
      <c r="C2" s="81"/>
      <c r="D2" s="81"/>
      <c r="E2" s="81"/>
      <c r="F2" s="82"/>
    </row>
    <row r="3" spans="2:10" x14ac:dyDescent="0.35">
      <c r="B3" s="83" t="s">
        <v>13</v>
      </c>
      <c r="C3" s="83"/>
      <c r="D3" s="83"/>
      <c r="E3" s="83"/>
      <c r="F3" s="82"/>
    </row>
    <row r="4" spans="2:10" ht="8.25" customHeight="1" thickBot="1" x14ac:dyDescent="0.4">
      <c r="B4" s="8"/>
    </row>
    <row r="5" spans="2:10" ht="14" thickBot="1" x14ac:dyDescent="0.4">
      <c r="B5" s="99" t="s">
        <v>34</v>
      </c>
      <c r="C5" s="99"/>
      <c r="D5" s="100"/>
      <c r="E5" s="100"/>
    </row>
    <row r="6" spans="2:10" ht="8.25" customHeight="1" thickBot="1" x14ac:dyDescent="0.4">
      <c r="B6" s="8"/>
    </row>
    <row r="7" spans="2:10" ht="15" customHeight="1" thickBot="1" x14ac:dyDescent="0.4">
      <c r="B7" s="101" t="s">
        <v>4</v>
      </c>
      <c r="C7" s="102"/>
      <c r="D7" s="102"/>
      <c r="E7" s="102"/>
      <c r="F7" s="102"/>
      <c r="G7" s="103" t="s">
        <v>16</v>
      </c>
      <c r="H7" s="104"/>
      <c r="I7" s="103" t="s">
        <v>17</v>
      </c>
      <c r="J7" s="105"/>
    </row>
    <row r="8" spans="2:10" ht="27" x14ac:dyDescent="0.35">
      <c r="B8" s="9" t="s">
        <v>11</v>
      </c>
      <c r="C8" s="10" t="s">
        <v>1</v>
      </c>
      <c r="D8" s="11" t="s">
        <v>2</v>
      </c>
      <c r="E8" s="11" t="s">
        <v>9</v>
      </c>
      <c r="F8" s="12" t="s">
        <v>10</v>
      </c>
      <c r="G8" s="13" t="s">
        <v>3</v>
      </c>
      <c r="H8" s="14" t="s">
        <v>14</v>
      </c>
      <c r="I8" s="15" t="s">
        <v>8</v>
      </c>
      <c r="J8" s="16" t="s">
        <v>15</v>
      </c>
    </row>
    <row r="9" spans="2:10" ht="20.149999999999999" customHeight="1" x14ac:dyDescent="0.35">
      <c r="B9" s="17">
        <v>1</v>
      </c>
      <c r="C9" s="3"/>
      <c r="D9" s="4"/>
      <c r="E9" s="1"/>
      <c r="F9" s="18">
        <f>IF(D9&lt;=2.9,0,D9*E9)</f>
        <v>0</v>
      </c>
      <c r="G9" s="19" t="str">
        <f>IF(F9&gt;8199,"Tier 5",IF(F9&gt;3399,"Tier 4",IF(F9&gt;999,"Tier 3",IF(F9&gt;199,"Tier 2","Ineligible"))))</f>
        <v>Ineligible</v>
      </c>
      <c r="H9" s="20">
        <f>IF(G9="Tier 2",0.05,IF(G9="Tier 3",0.1,IF(G9="Tier 4",0.25,IF(G9="Tier 5",0.25,IF(G9="Ineligible",0,)))))</f>
        <v>0</v>
      </c>
      <c r="I9" s="2"/>
      <c r="J9" s="22" t="str">
        <f>IF(AND(I9&gt;=2,I9&lt;3),"0.05",IF(AND(I9&gt;=3,I9&lt;4),"0.10",IF(AND(I9&gt;=4,I9&lt;10),"0.25","0")))</f>
        <v>0</v>
      </c>
    </row>
    <row r="10" spans="2:10" ht="20.149999999999999" customHeight="1" x14ac:dyDescent="0.35">
      <c r="B10" s="17">
        <v>2</v>
      </c>
      <c r="C10" s="3"/>
      <c r="D10" s="4"/>
      <c r="E10" s="1"/>
      <c r="F10" s="18">
        <f t="shared" ref="F10:F16" si="0">IF(D10&lt;=2.9,0,D10*E10)</f>
        <v>0</v>
      </c>
      <c r="G10" s="19" t="b">
        <f>IF(F10&gt;8199,"Tier 5",IF(F10&gt;3399,"Tier 4", IF(F10&gt;999,"Tier 3",IF(F10&gt;199,"Tier 2",IF(F10&gt;11,"Ineligible")))))</f>
        <v>0</v>
      </c>
      <c r="H10" s="20">
        <f t="shared" ref="H10:H13" si="1">IF(G10="Tier 2",0.05,IF(G10="Tier 3",0.1,IF(G10="Tier 4",0.25,IF(G10="Tier 5",0.25,IF(G10="Ineligible",0,)))))</f>
        <v>0</v>
      </c>
      <c r="I10" s="2"/>
      <c r="J10" s="22" t="str">
        <f t="shared" ref="J10:J13" si="2">IF(AND(I10&gt;=2,I10&lt;3),"0.05",IF(AND(I10&gt;=3,I10&lt;4),"0.10",IF(AND(I10&gt;=4,I10&lt;10),"0.25","0")))</f>
        <v>0</v>
      </c>
    </row>
    <row r="11" spans="2:10" ht="20.149999999999999" customHeight="1" x14ac:dyDescent="0.35">
      <c r="B11" s="17">
        <v>3</v>
      </c>
      <c r="C11" s="3"/>
      <c r="D11" s="4"/>
      <c r="E11" s="1"/>
      <c r="F11" s="18">
        <f t="shared" si="0"/>
        <v>0</v>
      </c>
      <c r="G11" s="19" t="b">
        <f>IF(F11&gt;8199,"Tier 5",IF(F11&gt;3399,"Tier 4", IF(F11&gt;999,"Tier 3",IF(F11&gt;199,"Tier 2",IF(F11&gt;11,"Ineligible")))))</f>
        <v>0</v>
      </c>
      <c r="H11" s="20">
        <f t="shared" si="1"/>
        <v>0</v>
      </c>
      <c r="I11" s="2"/>
      <c r="J11" s="22" t="str">
        <f t="shared" si="2"/>
        <v>0</v>
      </c>
    </row>
    <row r="12" spans="2:10" ht="20.149999999999999" customHeight="1" x14ac:dyDescent="0.35">
      <c r="B12" s="17">
        <v>4</v>
      </c>
      <c r="C12" s="3"/>
      <c r="D12" s="4"/>
      <c r="E12" s="1"/>
      <c r="F12" s="18">
        <f t="shared" si="0"/>
        <v>0</v>
      </c>
      <c r="G12" s="19" t="b">
        <f>IF(F12&gt;8199,"Tier 5",IF(F12&gt;3399,"Tier 4", IF(F12&gt;999,"Tier 3",IF(F12&gt;199,"Tier 2",IF(F12&gt;11,"Ineligible")))))</f>
        <v>0</v>
      </c>
      <c r="H12" s="20">
        <f t="shared" si="1"/>
        <v>0</v>
      </c>
      <c r="I12" s="2"/>
      <c r="J12" s="22" t="str">
        <f t="shared" si="2"/>
        <v>0</v>
      </c>
    </row>
    <row r="13" spans="2:10" ht="20.149999999999999" customHeight="1" x14ac:dyDescent="0.35">
      <c r="B13" s="17">
        <v>5</v>
      </c>
      <c r="C13" s="3"/>
      <c r="D13" s="4"/>
      <c r="E13" s="1"/>
      <c r="F13" s="18">
        <f t="shared" si="0"/>
        <v>0</v>
      </c>
      <c r="G13" s="19" t="b">
        <f>IF(F13&gt;8199,"Tier 5",IF(F13&gt;3399,"Tier 4", IF(F13&gt;999,"Tier 3",IF(F13&gt;199,"Tier 2",IF(F13&gt;11,"Ineligible")))))</f>
        <v>0</v>
      </c>
      <c r="H13" s="20">
        <f t="shared" si="1"/>
        <v>0</v>
      </c>
      <c r="I13" s="2"/>
      <c r="J13" s="22" t="str">
        <f t="shared" si="2"/>
        <v>0</v>
      </c>
    </row>
    <row r="14" spans="2:10" ht="20.149999999999999" hidden="1" customHeight="1" x14ac:dyDescent="0.35">
      <c r="B14" s="23">
        <v>6</v>
      </c>
      <c r="C14" s="24">
        <v>6</v>
      </c>
      <c r="D14" s="25"/>
      <c r="E14" s="26"/>
      <c r="F14" s="27">
        <f t="shared" si="0"/>
        <v>0</v>
      </c>
      <c r="G14" s="28" t="str">
        <f t="shared" ref="G14:G16" si="3">IF(F14&gt;8199,"Tier 5",IF(F14&gt;3399,"Tier 4", IF(F14&gt;999,"Tier 3",IF(F14&gt;199,"Tier 2",IF(F14&gt;11,"Tier 1","Ineligible")))))</f>
        <v>Ineligible</v>
      </c>
      <c r="H14" s="29">
        <f t="shared" ref="H14:H16" si="4">IF(G14="Tier 1",0,IF(G14="Tier 2",0.25,IF(G14="Tier 3",0.5,IF(G14="Tier 4",1,IF(G14="Tier 5",1,IF(G14="Ineligible",0,))))))</f>
        <v>0</v>
      </c>
      <c r="I14" s="21">
        <v>5</v>
      </c>
    </row>
    <row r="15" spans="2:10" ht="20.149999999999999" hidden="1" customHeight="1" x14ac:dyDescent="0.35">
      <c r="B15" s="23">
        <v>7</v>
      </c>
      <c r="C15" s="24">
        <v>7</v>
      </c>
      <c r="D15" s="25"/>
      <c r="E15" s="26"/>
      <c r="F15" s="27">
        <f t="shared" si="0"/>
        <v>0</v>
      </c>
      <c r="G15" s="28" t="str">
        <f t="shared" si="3"/>
        <v>Ineligible</v>
      </c>
      <c r="H15" s="29">
        <f t="shared" si="4"/>
        <v>0</v>
      </c>
      <c r="I15" s="30"/>
    </row>
    <row r="16" spans="2:10" ht="19.5" hidden="1" customHeight="1" x14ac:dyDescent="0.35">
      <c r="B16" s="31">
        <v>8</v>
      </c>
      <c r="C16" s="32">
        <v>8</v>
      </c>
      <c r="D16" s="33"/>
      <c r="E16" s="34"/>
      <c r="F16" s="35">
        <f t="shared" si="0"/>
        <v>0</v>
      </c>
      <c r="G16" s="36" t="str">
        <f t="shared" si="3"/>
        <v>Ineligible</v>
      </c>
      <c r="H16" s="37">
        <f t="shared" si="4"/>
        <v>0</v>
      </c>
      <c r="I16" s="30"/>
    </row>
    <row r="18" spans="2:11" ht="14" thickBot="1" x14ac:dyDescent="0.4"/>
    <row r="19" spans="2:11" s="43" customFormat="1" ht="23.25" customHeight="1" thickBot="1" x14ac:dyDescent="0.4">
      <c r="B19" s="106" t="s">
        <v>5</v>
      </c>
      <c r="C19" s="107"/>
      <c r="D19" s="38" t="s">
        <v>31</v>
      </c>
      <c r="E19" s="39" t="s">
        <v>30</v>
      </c>
      <c r="F19" s="39" t="s">
        <v>29</v>
      </c>
      <c r="G19" s="40" t="s">
        <v>18</v>
      </c>
      <c r="H19" s="41"/>
      <c r="I19" s="108" t="s">
        <v>19</v>
      </c>
      <c r="J19" s="108"/>
      <c r="K19" s="42" t="s">
        <v>27</v>
      </c>
    </row>
    <row r="20" spans="2:11" ht="16.5" customHeight="1" x14ac:dyDescent="0.35">
      <c r="B20" s="44" t="s">
        <v>0</v>
      </c>
      <c r="C20" s="45" t="s">
        <v>1</v>
      </c>
      <c r="D20" s="46"/>
      <c r="E20" s="47"/>
      <c r="F20" s="48"/>
      <c r="G20" s="49" t="s">
        <v>6</v>
      </c>
      <c r="H20" s="50" t="s">
        <v>7</v>
      </c>
      <c r="I20" s="49" t="s">
        <v>26</v>
      </c>
      <c r="J20" s="51" t="s">
        <v>32</v>
      </c>
      <c r="K20" s="52" t="s">
        <v>28</v>
      </c>
    </row>
    <row r="21" spans="2:11" x14ac:dyDescent="0.35">
      <c r="B21" s="109">
        <f>B9</f>
        <v>1</v>
      </c>
      <c r="C21" s="110">
        <f>C9</f>
        <v>0</v>
      </c>
      <c r="D21" s="111"/>
      <c r="E21" s="112">
        <f>SUM(D21*H9)</f>
        <v>0</v>
      </c>
      <c r="F21" s="112">
        <f>SUM(D21*J9)</f>
        <v>0</v>
      </c>
      <c r="G21" s="53" t="s">
        <v>20</v>
      </c>
      <c r="H21" s="74"/>
      <c r="I21" s="54">
        <f>D21+E21+F21</f>
        <v>0</v>
      </c>
      <c r="J21" s="55">
        <f>SUM(H21*I21)</f>
        <v>0</v>
      </c>
      <c r="K21" s="84">
        <f>SUM(J21:J26)</f>
        <v>0</v>
      </c>
    </row>
    <row r="22" spans="2:11" x14ac:dyDescent="0.35">
      <c r="B22" s="88"/>
      <c r="C22" s="91"/>
      <c r="D22" s="94"/>
      <c r="E22" s="97"/>
      <c r="F22" s="97"/>
      <c r="G22" s="53" t="s">
        <v>21</v>
      </c>
      <c r="H22" s="74"/>
      <c r="I22" s="54">
        <f>D21+E21+F21</f>
        <v>0</v>
      </c>
      <c r="J22" s="55">
        <f t="shared" ref="J22:J50" si="5">SUM(H22*I22)</f>
        <v>0</v>
      </c>
      <c r="K22" s="85"/>
    </row>
    <row r="23" spans="2:11" x14ac:dyDescent="0.35">
      <c r="B23" s="88"/>
      <c r="C23" s="91"/>
      <c r="D23" s="94"/>
      <c r="E23" s="97"/>
      <c r="F23" s="97"/>
      <c r="G23" s="53" t="s">
        <v>22</v>
      </c>
      <c r="H23" s="74"/>
      <c r="I23" s="54">
        <f>D21+E21+F21</f>
        <v>0</v>
      </c>
      <c r="J23" s="55">
        <f t="shared" si="5"/>
        <v>0</v>
      </c>
      <c r="K23" s="85"/>
    </row>
    <row r="24" spans="2:11" x14ac:dyDescent="0.35">
      <c r="B24" s="88"/>
      <c r="C24" s="91"/>
      <c r="D24" s="94"/>
      <c r="E24" s="97"/>
      <c r="F24" s="97"/>
      <c r="G24" s="53" t="s">
        <v>24</v>
      </c>
      <c r="H24" s="74"/>
      <c r="I24" s="54">
        <f>D21+E21+F21</f>
        <v>0</v>
      </c>
      <c r="J24" s="55">
        <f t="shared" si="5"/>
        <v>0</v>
      </c>
      <c r="K24" s="85"/>
    </row>
    <row r="25" spans="2:11" x14ac:dyDescent="0.35">
      <c r="B25" s="88"/>
      <c r="C25" s="91"/>
      <c r="D25" s="94"/>
      <c r="E25" s="97"/>
      <c r="F25" s="97"/>
      <c r="G25" s="53" t="s">
        <v>25</v>
      </c>
      <c r="H25" s="74"/>
      <c r="I25" s="54">
        <f>D21+E21+F21</f>
        <v>0</v>
      </c>
      <c r="J25" s="55">
        <f t="shared" si="5"/>
        <v>0</v>
      </c>
      <c r="K25" s="85"/>
    </row>
    <row r="26" spans="2:11" ht="14" thickBot="1" x14ac:dyDescent="0.4">
      <c r="B26" s="88"/>
      <c r="C26" s="91"/>
      <c r="D26" s="94"/>
      <c r="E26" s="97"/>
      <c r="F26" s="97"/>
      <c r="G26" s="56" t="s">
        <v>23</v>
      </c>
      <c r="H26" s="75"/>
      <c r="I26" s="57">
        <f>D21+E21+F21</f>
        <v>0</v>
      </c>
      <c r="J26" s="58">
        <f t="shared" si="5"/>
        <v>0</v>
      </c>
      <c r="K26" s="86"/>
    </row>
    <row r="27" spans="2:11" x14ac:dyDescent="0.35">
      <c r="B27" s="87">
        <f>B10</f>
        <v>2</v>
      </c>
      <c r="C27" s="90">
        <f>C10</f>
        <v>0</v>
      </c>
      <c r="D27" s="93"/>
      <c r="E27" s="96">
        <f>SUM(D27*H10)</f>
        <v>0</v>
      </c>
      <c r="F27" s="96">
        <f>SUM(D27*J10)</f>
        <v>0</v>
      </c>
      <c r="G27" s="59" t="s">
        <v>20</v>
      </c>
      <c r="H27" s="76"/>
      <c r="I27" s="60">
        <f>D27+E27+F27</f>
        <v>0</v>
      </c>
      <c r="J27" s="61">
        <f>SUM(H27*I27)</f>
        <v>0</v>
      </c>
      <c r="K27" s="84">
        <f>SUM(J27:J32)</f>
        <v>0</v>
      </c>
    </row>
    <row r="28" spans="2:11" x14ac:dyDescent="0.35">
      <c r="B28" s="88"/>
      <c r="C28" s="91"/>
      <c r="D28" s="94"/>
      <c r="E28" s="97"/>
      <c r="F28" s="97"/>
      <c r="G28" s="53" t="s">
        <v>21</v>
      </c>
      <c r="H28" s="74"/>
      <c r="I28" s="54">
        <f>D27+E27+F27</f>
        <v>0</v>
      </c>
      <c r="J28" s="55">
        <f t="shared" si="5"/>
        <v>0</v>
      </c>
      <c r="K28" s="85"/>
    </row>
    <row r="29" spans="2:11" x14ac:dyDescent="0.35">
      <c r="B29" s="88"/>
      <c r="C29" s="91"/>
      <c r="D29" s="94"/>
      <c r="E29" s="97"/>
      <c r="F29" s="97"/>
      <c r="G29" s="53" t="s">
        <v>22</v>
      </c>
      <c r="H29" s="74"/>
      <c r="I29" s="54">
        <f>D27+E27+F27</f>
        <v>0</v>
      </c>
      <c r="J29" s="55">
        <f t="shared" si="5"/>
        <v>0</v>
      </c>
      <c r="K29" s="85"/>
    </row>
    <row r="30" spans="2:11" x14ac:dyDescent="0.35">
      <c r="B30" s="88"/>
      <c r="C30" s="91"/>
      <c r="D30" s="94"/>
      <c r="E30" s="97"/>
      <c r="F30" s="97"/>
      <c r="G30" s="53" t="s">
        <v>24</v>
      </c>
      <c r="H30" s="74"/>
      <c r="I30" s="54">
        <f>D27+E27+F27</f>
        <v>0</v>
      </c>
      <c r="J30" s="55">
        <f t="shared" si="5"/>
        <v>0</v>
      </c>
      <c r="K30" s="85"/>
    </row>
    <row r="31" spans="2:11" x14ac:dyDescent="0.35">
      <c r="B31" s="88"/>
      <c r="C31" s="91"/>
      <c r="D31" s="94"/>
      <c r="E31" s="97"/>
      <c r="F31" s="97"/>
      <c r="G31" s="53" t="s">
        <v>25</v>
      </c>
      <c r="H31" s="74"/>
      <c r="I31" s="54">
        <f>D27+E27+F27</f>
        <v>0</v>
      </c>
      <c r="J31" s="55">
        <f t="shared" si="5"/>
        <v>0</v>
      </c>
      <c r="K31" s="85"/>
    </row>
    <row r="32" spans="2:11" ht="14" thickBot="1" x14ac:dyDescent="0.4">
      <c r="B32" s="89"/>
      <c r="C32" s="92"/>
      <c r="D32" s="95"/>
      <c r="E32" s="98"/>
      <c r="F32" s="98"/>
      <c r="G32" s="62" t="s">
        <v>23</v>
      </c>
      <c r="H32" s="77"/>
      <c r="I32" s="63">
        <f>D27+E27+F27</f>
        <v>0</v>
      </c>
      <c r="J32" s="64">
        <f t="shared" si="5"/>
        <v>0</v>
      </c>
      <c r="K32" s="86"/>
    </row>
    <row r="33" spans="2:11" x14ac:dyDescent="0.35">
      <c r="B33" s="88">
        <f>B11</f>
        <v>3</v>
      </c>
      <c r="C33" s="91">
        <f>C11</f>
        <v>0</v>
      </c>
      <c r="D33" s="94"/>
      <c r="E33" s="97">
        <f>SUM(D33*H11)</f>
        <v>0</v>
      </c>
      <c r="F33" s="97">
        <f>SUM(D33*J11)</f>
        <v>0</v>
      </c>
      <c r="G33" s="65" t="s">
        <v>20</v>
      </c>
      <c r="H33" s="78"/>
      <c r="I33" s="66">
        <f>D33+E33+F33</f>
        <v>0</v>
      </c>
      <c r="J33" s="67">
        <f>SUM(H33*I33)</f>
        <v>0</v>
      </c>
      <c r="K33" s="84">
        <f>SUM(J33:J38)</f>
        <v>0</v>
      </c>
    </row>
    <row r="34" spans="2:11" x14ac:dyDescent="0.35">
      <c r="B34" s="88"/>
      <c r="C34" s="91"/>
      <c r="D34" s="94"/>
      <c r="E34" s="97"/>
      <c r="F34" s="97"/>
      <c r="G34" s="53" t="s">
        <v>21</v>
      </c>
      <c r="H34" s="74"/>
      <c r="I34" s="54">
        <f>D33+E33+F33</f>
        <v>0</v>
      </c>
      <c r="J34" s="55">
        <f t="shared" si="5"/>
        <v>0</v>
      </c>
      <c r="K34" s="85"/>
    </row>
    <row r="35" spans="2:11" x14ac:dyDescent="0.35">
      <c r="B35" s="88"/>
      <c r="C35" s="91"/>
      <c r="D35" s="94"/>
      <c r="E35" s="97"/>
      <c r="F35" s="97"/>
      <c r="G35" s="53" t="s">
        <v>22</v>
      </c>
      <c r="H35" s="74"/>
      <c r="I35" s="54">
        <f>D33+E33+F33</f>
        <v>0</v>
      </c>
      <c r="J35" s="55">
        <f t="shared" si="5"/>
        <v>0</v>
      </c>
      <c r="K35" s="85"/>
    </row>
    <row r="36" spans="2:11" x14ac:dyDescent="0.35">
      <c r="B36" s="88"/>
      <c r="C36" s="91"/>
      <c r="D36" s="94"/>
      <c r="E36" s="97"/>
      <c r="F36" s="97"/>
      <c r="G36" s="53" t="s">
        <v>24</v>
      </c>
      <c r="H36" s="74"/>
      <c r="I36" s="54">
        <f>D33+E33+F33</f>
        <v>0</v>
      </c>
      <c r="J36" s="55">
        <f t="shared" si="5"/>
        <v>0</v>
      </c>
      <c r="K36" s="85"/>
    </row>
    <row r="37" spans="2:11" x14ac:dyDescent="0.35">
      <c r="B37" s="88"/>
      <c r="C37" s="91"/>
      <c r="D37" s="94"/>
      <c r="E37" s="97"/>
      <c r="F37" s="97"/>
      <c r="G37" s="53" t="s">
        <v>25</v>
      </c>
      <c r="H37" s="74"/>
      <c r="I37" s="54">
        <f>D33+E33+F33</f>
        <v>0</v>
      </c>
      <c r="J37" s="55">
        <f t="shared" si="5"/>
        <v>0</v>
      </c>
      <c r="K37" s="85"/>
    </row>
    <row r="38" spans="2:11" ht="14" thickBot="1" x14ac:dyDescent="0.4">
      <c r="B38" s="88"/>
      <c r="C38" s="91"/>
      <c r="D38" s="94"/>
      <c r="E38" s="97"/>
      <c r="F38" s="97"/>
      <c r="G38" s="56" t="s">
        <v>23</v>
      </c>
      <c r="H38" s="75"/>
      <c r="I38" s="57">
        <f>D33+E33+F33</f>
        <v>0</v>
      </c>
      <c r="J38" s="58">
        <f t="shared" si="5"/>
        <v>0</v>
      </c>
      <c r="K38" s="86"/>
    </row>
    <row r="39" spans="2:11" x14ac:dyDescent="0.35">
      <c r="B39" s="87">
        <f>B12</f>
        <v>4</v>
      </c>
      <c r="C39" s="90">
        <f>C12</f>
        <v>0</v>
      </c>
      <c r="D39" s="93"/>
      <c r="E39" s="96">
        <f>SUM(D39*H12)</f>
        <v>0</v>
      </c>
      <c r="F39" s="96">
        <f>SUM(D39*J12)</f>
        <v>0</v>
      </c>
      <c r="G39" s="59" t="s">
        <v>20</v>
      </c>
      <c r="H39" s="76"/>
      <c r="I39" s="60">
        <f>D39+E39+F39</f>
        <v>0</v>
      </c>
      <c r="J39" s="61">
        <f>SUM(H39*I39)</f>
        <v>0</v>
      </c>
      <c r="K39" s="84">
        <f>SUM(J39:J44)</f>
        <v>0</v>
      </c>
    </row>
    <row r="40" spans="2:11" x14ac:dyDescent="0.35">
      <c r="B40" s="88"/>
      <c r="C40" s="91"/>
      <c r="D40" s="94"/>
      <c r="E40" s="97"/>
      <c r="F40" s="97"/>
      <c r="G40" s="53" t="s">
        <v>21</v>
      </c>
      <c r="H40" s="74"/>
      <c r="I40" s="54">
        <f>D39+E39+F39</f>
        <v>0</v>
      </c>
      <c r="J40" s="55">
        <f t="shared" si="5"/>
        <v>0</v>
      </c>
      <c r="K40" s="85"/>
    </row>
    <row r="41" spans="2:11" x14ac:dyDescent="0.35">
      <c r="B41" s="88"/>
      <c r="C41" s="91"/>
      <c r="D41" s="94"/>
      <c r="E41" s="97"/>
      <c r="F41" s="97"/>
      <c r="G41" s="53" t="s">
        <v>22</v>
      </c>
      <c r="H41" s="74"/>
      <c r="I41" s="54">
        <f>D39+E39+F39</f>
        <v>0</v>
      </c>
      <c r="J41" s="55">
        <f t="shared" si="5"/>
        <v>0</v>
      </c>
      <c r="K41" s="85"/>
    </row>
    <row r="42" spans="2:11" x14ac:dyDescent="0.35">
      <c r="B42" s="88"/>
      <c r="C42" s="91"/>
      <c r="D42" s="94"/>
      <c r="E42" s="97"/>
      <c r="F42" s="97"/>
      <c r="G42" s="53" t="s">
        <v>24</v>
      </c>
      <c r="H42" s="74"/>
      <c r="I42" s="54">
        <f>D39+E39+F39</f>
        <v>0</v>
      </c>
      <c r="J42" s="55">
        <f t="shared" si="5"/>
        <v>0</v>
      </c>
      <c r="K42" s="85"/>
    </row>
    <row r="43" spans="2:11" x14ac:dyDescent="0.35">
      <c r="B43" s="88"/>
      <c r="C43" s="91"/>
      <c r="D43" s="94"/>
      <c r="E43" s="97"/>
      <c r="F43" s="97"/>
      <c r="G43" s="53" t="s">
        <v>25</v>
      </c>
      <c r="H43" s="74"/>
      <c r="I43" s="54">
        <f>D39+E39+F39</f>
        <v>0</v>
      </c>
      <c r="J43" s="55">
        <f t="shared" si="5"/>
        <v>0</v>
      </c>
      <c r="K43" s="85"/>
    </row>
    <row r="44" spans="2:11" ht="14" thickBot="1" x14ac:dyDescent="0.4">
      <c r="B44" s="89"/>
      <c r="C44" s="92"/>
      <c r="D44" s="95"/>
      <c r="E44" s="98"/>
      <c r="F44" s="98"/>
      <c r="G44" s="62" t="s">
        <v>23</v>
      </c>
      <c r="H44" s="77"/>
      <c r="I44" s="63">
        <f>D39+E39+F39</f>
        <v>0</v>
      </c>
      <c r="J44" s="64">
        <f t="shared" si="5"/>
        <v>0</v>
      </c>
      <c r="K44" s="86"/>
    </row>
    <row r="45" spans="2:11" x14ac:dyDescent="0.35">
      <c r="B45" s="87">
        <f>B13</f>
        <v>5</v>
      </c>
      <c r="C45" s="90">
        <f>C13</f>
        <v>0</v>
      </c>
      <c r="D45" s="93"/>
      <c r="E45" s="96">
        <f>SUM(D45*H13)</f>
        <v>0</v>
      </c>
      <c r="F45" s="96">
        <f>SUM(D45*J13)</f>
        <v>0</v>
      </c>
      <c r="G45" s="59" t="s">
        <v>20</v>
      </c>
      <c r="H45" s="76"/>
      <c r="I45" s="60">
        <f>D45+E45+F45</f>
        <v>0</v>
      </c>
      <c r="J45" s="67">
        <f>SUM(H45*I45)</f>
        <v>0</v>
      </c>
      <c r="K45" s="84">
        <f>SUM(J45:J50)</f>
        <v>0</v>
      </c>
    </row>
    <row r="46" spans="2:11" x14ac:dyDescent="0.35">
      <c r="B46" s="88"/>
      <c r="C46" s="91"/>
      <c r="D46" s="94"/>
      <c r="E46" s="97"/>
      <c r="F46" s="97"/>
      <c r="G46" s="53" t="s">
        <v>21</v>
      </c>
      <c r="H46" s="74"/>
      <c r="I46" s="54">
        <f>D45+E45+F45</f>
        <v>0</v>
      </c>
      <c r="J46" s="55">
        <f t="shared" si="5"/>
        <v>0</v>
      </c>
      <c r="K46" s="85"/>
    </row>
    <row r="47" spans="2:11" x14ac:dyDescent="0.35">
      <c r="B47" s="88"/>
      <c r="C47" s="91"/>
      <c r="D47" s="94"/>
      <c r="E47" s="97"/>
      <c r="F47" s="97"/>
      <c r="G47" s="53" t="s">
        <v>22</v>
      </c>
      <c r="H47" s="74"/>
      <c r="I47" s="54">
        <f>D45+E45+F45</f>
        <v>0</v>
      </c>
      <c r="J47" s="55">
        <f t="shared" si="5"/>
        <v>0</v>
      </c>
      <c r="K47" s="85"/>
    </row>
    <row r="48" spans="2:11" x14ac:dyDescent="0.35">
      <c r="B48" s="88"/>
      <c r="C48" s="91"/>
      <c r="D48" s="94"/>
      <c r="E48" s="97"/>
      <c r="F48" s="97"/>
      <c r="G48" s="53" t="s">
        <v>24</v>
      </c>
      <c r="H48" s="74"/>
      <c r="I48" s="54">
        <f>D45+E45+F45</f>
        <v>0</v>
      </c>
      <c r="J48" s="55">
        <f t="shared" si="5"/>
        <v>0</v>
      </c>
      <c r="K48" s="85"/>
    </row>
    <row r="49" spans="2:11" x14ac:dyDescent="0.35">
      <c r="B49" s="88"/>
      <c r="C49" s="91"/>
      <c r="D49" s="94"/>
      <c r="E49" s="97"/>
      <c r="F49" s="97"/>
      <c r="G49" s="53" t="s">
        <v>25</v>
      </c>
      <c r="H49" s="74"/>
      <c r="I49" s="54">
        <f>D45+E45+F45</f>
        <v>0</v>
      </c>
      <c r="J49" s="55">
        <f t="shared" si="5"/>
        <v>0</v>
      </c>
      <c r="K49" s="85"/>
    </row>
    <row r="50" spans="2:11" ht="14" thickBot="1" x14ac:dyDescent="0.4">
      <c r="B50" s="89"/>
      <c r="C50" s="92"/>
      <c r="D50" s="95"/>
      <c r="E50" s="98"/>
      <c r="F50" s="98"/>
      <c r="G50" s="62" t="s">
        <v>23</v>
      </c>
      <c r="H50" s="77"/>
      <c r="I50" s="63">
        <f>D45+E45+F45</f>
        <v>0</v>
      </c>
      <c r="J50" s="58">
        <f t="shared" si="5"/>
        <v>0</v>
      </c>
      <c r="K50" s="86"/>
    </row>
    <row r="51" spans="2:11" s="73" customFormat="1" ht="28.5" customHeight="1" thickBot="1" x14ac:dyDescent="0.4">
      <c r="B51" s="68" t="s">
        <v>33</v>
      </c>
      <c r="C51" s="69"/>
      <c r="D51" s="69"/>
      <c r="E51" s="69"/>
      <c r="F51" s="70"/>
      <c r="G51" s="71"/>
      <c r="H51" s="79">
        <f>SUM(H21:H50)</f>
        <v>0</v>
      </c>
      <c r="I51" s="69"/>
      <c r="J51" s="69"/>
      <c r="K51" s="72">
        <f>SUM(K21:K50)</f>
        <v>0</v>
      </c>
    </row>
  </sheetData>
  <sheetProtection algorithmName="SHA-512" hashValue="fyVoc1n+v47KA927EUG0GnZIUKgGOPdinAjjnXR2HumDpmVYV9VCwxiozNqvHy71AS8rkg2TRUee4acbUku+KQ==" saltValue="p0siWGlv+gmqWZVBvWXMqA==" spinCount="100000" sheet="1" objects="1" scenarios="1"/>
  <mergeCells count="37">
    <mergeCell ref="K21:K26"/>
    <mergeCell ref="B5:C5"/>
    <mergeCell ref="D5:E5"/>
    <mergeCell ref="B7:F7"/>
    <mergeCell ref="G7:H7"/>
    <mergeCell ref="I7:J7"/>
    <mergeCell ref="B19:C19"/>
    <mergeCell ref="I19:J19"/>
    <mergeCell ref="B21:B26"/>
    <mergeCell ref="C21:C26"/>
    <mergeCell ref="D21:D26"/>
    <mergeCell ref="E21:E26"/>
    <mergeCell ref="F21:F26"/>
    <mergeCell ref="K33:K38"/>
    <mergeCell ref="B27:B32"/>
    <mergeCell ref="C27:C32"/>
    <mergeCell ref="D27:D32"/>
    <mergeCell ref="E27:E32"/>
    <mergeCell ref="F27:F32"/>
    <mergeCell ref="K27:K32"/>
    <mergeCell ref="B33:B38"/>
    <mergeCell ref="C33:C38"/>
    <mergeCell ref="D33:D38"/>
    <mergeCell ref="E33:E38"/>
    <mergeCell ref="F33:F38"/>
    <mergeCell ref="K45:K50"/>
    <mergeCell ref="B39:B44"/>
    <mergeCell ref="C39:C44"/>
    <mergeCell ref="D39:D44"/>
    <mergeCell ref="E39:E44"/>
    <mergeCell ref="F39:F44"/>
    <mergeCell ref="K39:K44"/>
    <mergeCell ref="B45:B50"/>
    <mergeCell ref="C45:C50"/>
    <mergeCell ref="D45:D50"/>
    <mergeCell ref="E45:E50"/>
    <mergeCell ref="F45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RBF Bid Composition</vt:lpstr>
    </vt:vector>
  </TitlesOfParts>
  <Company>SNV Netherlands Development Organisation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Ngigi, John</dc:creator>
  <cp:lastModifiedBy>Ngigi, John</cp:lastModifiedBy>
  <dcterms:created xsi:type="dcterms:W3CDTF">2022-01-31T11:18:14Z</dcterms:created>
  <dcterms:modified xsi:type="dcterms:W3CDTF">2022-05-31T06:32:10Z</dcterms:modified>
</cp:coreProperties>
</file>